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normal" sheetId="1" r:id="rId1"/>
    <sheet name="wissenschaftlich" sheetId="2" r:id="rId2"/>
  </sheets>
  <definedNames/>
  <calcPr fullCalcOnLoad="1"/>
</workbook>
</file>

<file path=xl/sharedStrings.xml><?xml version="1.0" encoding="utf-8"?>
<sst xmlns="http://schemas.openxmlformats.org/spreadsheetml/2006/main" count="74" uniqueCount="39">
  <si>
    <t>mg/m³</t>
  </si>
  <si>
    <t xml:space="preserve"> =</t>
  </si>
  <si>
    <t xml:space="preserve"> --&gt; </t>
  </si>
  <si>
    <t>von EmBegrenzung</t>
  </si>
  <si>
    <t>EmBegrenzung (GW):</t>
  </si>
  <si>
    <r>
      <t>max. Messwert (y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):</t>
    </r>
  </si>
  <si>
    <r>
      <t>erw. MU (U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):</t>
    </r>
  </si>
  <si>
    <t>Rundestelle EmBegrenzung:</t>
  </si>
  <si>
    <t xml:space="preserve">  Zahl händisch eintragen</t>
  </si>
  <si>
    <t>blau</t>
  </si>
  <si>
    <t>LfULG, Poppitz</t>
  </si>
  <si>
    <t>wissenschaftliches Zahlenformat</t>
  </si>
  <si>
    <t>normales Zahlenformat</t>
  </si>
  <si>
    <t xml:space="preserve"> --&gt;</t>
  </si>
  <si>
    <t>Beispiele für</t>
  </si>
  <si>
    <t>Rundestelle</t>
  </si>
  <si>
    <t>EmBegrenz.</t>
  </si>
  <si>
    <t>0,5; 5,0</t>
  </si>
  <si>
    <t>0,05; 0,50</t>
  </si>
  <si>
    <t>Endergebnis (gerundet):</t>
  </si>
  <si>
    <t>Erläuterung:</t>
  </si>
  <si>
    <r>
      <t>von y</t>
    </r>
    <r>
      <rPr>
        <vertAlign val="subscript"/>
        <sz val="10"/>
        <rFont val="Arial"/>
        <family val="2"/>
      </rPr>
      <t>max</t>
    </r>
  </si>
  <si>
    <t>ohne Minimierungsgebot:</t>
  </si>
  <si>
    <t>bei Minimierungsgebot:</t>
  </si>
  <si>
    <r>
      <t xml:space="preserve"> --&gt; Rundestelle </t>
    </r>
    <r>
      <rPr>
        <b/>
        <sz val="10"/>
        <rFont val="Arial Narrow"/>
        <family val="2"/>
      </rPr>
      <t>Zwischenabrunden:</t>
    </r>
  </si>
  <si>
    <r>
      <t xml:space="preserve"> --&gt; Rundestelle </t>
    </r>
    <r>
      <rPr>
        <b/>
        <sz val="10"/>
        <rFont val="Arial Narrow"/>
        <family val="2"/>
      </rPr>
      <t>Zwischenabrunden</t>
    </r>
    <r>
      <rPr>
        <b/>
        <sz val="10"/>
        <rFont val="Arial"/>
        <family val="2"/>
      </rPr>
      <t>:</t>
    </r>
  </si>
  <si>
    <t>grün</t>
  </si>
  <si>
    <t xml:space="preserve"> --&gt; Rundesummand nach DIN 1333:</t>
  </si>
  <si>
    <r>
      <t xml:space="preserve"> --&gt; y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mit einer Stelle mehr, abgerundet:</t>
    </r>
  </si>
  <si>
    <r>
      <t xml:space="preserve"> --&gt; U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mit einer Stelle mehr, abgerundet:</t>
    </r>
  </si>
  <si>
    <r>
      <t xml:space="preserve"> --&gt; 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- U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  <r>
      <rPr>
        <sz val="10"/>
        <rFont val="Arial Narrow"/>
        <family val="2"/>
      </rPr>
      <t>mit einer St. mehr, abger.:</t>
    </r>
  </si>
  <si>
    <r>
      <t xml:space="preserve"> --&gt; 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+ U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  <r>
      <rPr>
        <sz val="10"/>
        <rFont val="Arial Narrow"/>
        <family val="2"/>
      </rPr>
      <t>mit einer St. mehr, abger.:</t>
    </r>
  </si>
  <si>
    <r>
      <t xml:space="preserve">Endergebnis </t>
    </r>
    <r>
      <rPr>
        <b/>
        <u val="single"/>
        <sz val="10"/>
        <color indexed="10"/>
        <rFont val="Arial Narrow"/>
        <family val="2"/>
      </rPr>
      <t>(gerundet)</t>
    </r>
    <r>
      <rPr>
        <b/>
        <u val="single"/>
        <sz val="10"/>
        <color indexed="10"/>
        <rFont val="Arial"/>
        <family val="2"/>
      </rPr>
      <t>:</t>
    </r>
  </si>
  <si>
    <r>
      <t>&lt;--</t>
    </r>
    <r>
      <rPr>
        <sz val="10"/>
        <color indexed="10"/>
        <rFont val="Arial"/>
        <family val="2"/>
      </rPr>
      <t xml:space="preserve"> mit mindestens einer Stelle mehr als EmBegr. angeben! Nicht aufrunden!</t>
    </r>
  </si>
  <si>
    <r>
      <t>&lt;--</t>
    </r>
    <r>
      <rPr>
        <sz val="10"/>
        <color indexed="10"/>
        <rFont val="Arial"/>
        <family val="2"/>
      </rPr>
      <t xml:space="preserve"> keine Auswirkung auf 
  Ergebnis der Beurteilung!</t>
    </r>
  </si>
  <si>
    <r>
      <t>&lt;--</t>
    </r>
    <r>
      <rPr>
        <sz val="10"/>
        <color indexed="10"/>
        <rFont val="Arial"/>
        <family val="2"/>
      </rPr>
      <t xml:space="preserve"> vom Zahlenwert der EmBegrenzung ableiten!</t>
    </r>
  </si>
  <si>
    <r>
      <t>angezeigte</t>
    </r>
    <r>
      <rPr>
        <sz val="10"/>
        <color indexed="12"/>
        <rFont val="Arial"/>
        <family val="2"/>
      </rPr>
      <t xml:space="preserve"> Dezimalstellen per Hand einstellen entsprechend </t>
    </r>
    <r>
      <rPr>
        <b/>
        <sz val="10"/>
        <color indexed="12"/>
        <rFont val="Arial"/>
        <family val="2"/>
      </rPr>
      <t>Rundestelle EmBegrenzung</t>
    </r>
  </si>
  <si>
    <r>
      <t>angez.</t>
    </r>
    <r>
      <rPr>
        <sz val="10"/>
        <color indexed="17"/>
        <rFont val="Arial"/>
        <family val="2"/>
      </rPr>
      <t xml:space="preserve"> Dezimalstellen per Hand einstellen entsprechend </t>
    </r>
    <r>
      <rPr>
        <b/>
        <sz val="10"/>
        <color indexed="17"/>
        <rFont val="Arial"/>
        <family val="2"/>
      </rPr>
      <t>Rundestelle Zwischenabrunden</t>
    </r>
  </si>
  <si>
    <t>Nachrechnung der Rundung der Ergebnisse einer Emissionsmessung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</si>
</sst>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000"/>
    <numFmt numFmtId="170" formatCode="0.000"/>
    <numFmt numFmtId="171" formatCode="0.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E+00"/>
    <numFmt numFmtId="179" formatCode="0.E+00"/>
    <numFmt numFmtId="180" formatCode="0.0E+00"/>
    <numFmt numFmtId="181" formatCode="mmm\ yyyy"/>
    <numFmt numFmtId="182" formatCode="0E+00"/>
  </numFmts>
  <fonts count="23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0"/>
      <name val="Arial Narrow"/>
      <family val="2"/>
    </font>
    <font>
      <b/>
      <u val="single"/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0" fontId="0" fillId="0" borderId="1" xfId="0" applyNumberForma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8" fontId="0" fillId="0" borderId="0" xfId="19" applyNumberFormat="1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70" fontId="16" fillId="0" borderId="0" xfId="0" applyNumberFormat="1" applyFont="1" applyFill="1" applyAlignment="1">
      <alignment/>
    </xf>
    <xf numFmtId="170" fontId="1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82" fontId="4" fillId="2" borderId="1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11" fontId="16" fillId="0" borderId="0" xfId="0" applyNumberFormat="1" applyFont="1" applyFill="1" applyAlignment="1">
      <alignment/>
    </xf>
    <xf numFmtId="180" fontId="11" fillId="2" borderId="1" xfId="0" applyNumberFormat="1" applyFont="1" applyFill="1" applyBorder="1" applyAlignment="1">
      <alignment/>
    </xf>
    <xf numFmtId="182" fontId="11" fillId="2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1" fillId="2" borderId="1" xfId="0" applyFont="1" applyFill="1" applyBorder="1" applyAlignment="1">
      <alignment/>
    </xf>
    <xf numFmtId="170" fontId="11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5" zoomScaleNormal="115" workbookViewId="0" topLeftCell="A1">
      <selection activeCell="D3" sqref="D3"/>
    </sheetView>
  </sheetViews>
  <sheetFormatPr defaultColWidth="11.421875" defaultRowHeight="12.75"/>
  <cols>
    <col min="1" max="2" width="10.7109375" style="0" customWidth="1"/>
    <col min="3" max="3" width="9.7109375" style="0" customWidth="1"/>
    <col min="4" max="7" width="8.7109375" style="0" customWidth="1"/>
    <col min="8" max="10" width="9.7109375" style="0" customWidth="1"/>
    <col min="11" max="13" width="7.7109375" style="0" customWidth="1"/>
  </cols>
  <sheetData>
    <row r="1" spans="1:13" ht="15.75">
      <c r="A1" s="1" t="s">
        <v>38</v>
      </c>
      <c r="B1" s="1"/>
      <c r="C1" s="1"/>
      <c r="L1" s="55" t="s">
        <v>10</v>
      </c>
      <c r="M1" s="55"/>
    </row>
    <row r="2" spans="1:13" ht="15.75">
      <c r="A2" s="15"/>
      <c r="B2" s="1"/>
      <c r="C2" s="1"/>
      <c r="L2" s="56">
        <v>40478</v>
      </c>
      <c r="M2" s="56"/>
    </row>
    <row r="3" spans="1:12" s="2" customFormat="1" ht="12.75" customHeight="1">
      <c r="A3" s="2" t="s">
        <v>4</v>
      </c>
      <c r="D3" s="18">
        <v>0.05</v>
      </c>
      <c r="E3" s="18" t="s">
        <v>0</v>
      </c>
      <c r="J3" s="57" t="s">
        <v>12</v>
      </c>
      <c r="K3" s="58"/>
      <c r="L3" s="59"/>
    </row>
    <row r="4" spans="1:12" s="2" customFormat="1" ht="12.75">
      <c r="A4" s="2" t="s">
        <v>7</v>
      </c>
      <c r="D4" s="46">
        <v>2</v>
      </c>
      <c r="E4" s="22" t="s">
        <v>35</v>
      </c>
      <c r="F4" s="23"/>
      <c r="J4" s="60"/>
      <c r="K4" s="61"/>
      <c r="L4" s="62"/>
    </row>
    <row r="5" spans="1:6" s="2" customFormat="1" ht="12.75">
      <c r="A5" s="3" t="s">
        <v>25</v>
      </c>
      <c r="D5" s="19">
        <f>D4+1</f>
        <v>3</v>
      </c>
      <c r="E5" s="24"/>
      <c r="F5" s="23"/>
    </row>
    <row r="6" spans="1:6" s="2" customFormat="1" ht="12.75">
      <c r="A6" s="9" t="s">
        <v>27</v>
      </c>
      <c r="D6" s="31">
        <f>5*POWER(10,-(D4+1))</f>
        <v>0.005</v>
      </c>
      <c r="E6" s="22"/>
      <c r="F6" s="23"/>
    </row>
    <row r="7" spans="1:6" s="2" customFormat="1" ht="14.25">
      <c r="A7" s="2" t="s">
        <v>5</v>
      </c>
      <c r="D7" s="44">
        <v>0.047</v>
      </c>
      <c r="E7" s="22" t="s">
        <v>33</v>
      </c>
      <c r="F7" s="23"/>
    </row>
    <row r="8" spans="1:7" s="2" customFormat="1" ht="14.25">
      <c r="A8" s="2" t="s">
        <v>6</v>
      </c>
      <c r="D8" s="45">
        <v>0.005</v>
      </c>
      <c r="E8" s="25" t="s">
        <v>1</v>
      </c>
      <c r="F8" s="26">
        <f>D8/D3</f>
        <v>0.09999999999999999</v>
      </c>
      <c r="G8" s="10" t="s">
        <v>3</v>
      </c>
    </row>
    <row r="9" spans="4:7" s="2" customFormat="1" ht="13.5" customHeight="1">
      <c r="D9" s="19"/>
      <c r="E9" s="23"/>
      <c r="F9" s="26">
        <f>D8/D7</f>
        <v>0.10638297872340426</v>
      </c>
      <c r="G9" s="10" t="s">
        <v>21</v>
      </c>
    </row>
    <row r="10" spans="1:7" s="2" customFormat="1" ht="15.75">
      <c r="A10" s="9" t="s">
        <v>28</v>
      </c>
      <c r="B10" s="9"/>
      <c r="C10" s="9"/>
      <c r="D10" s="32">
        <f>ROUNDDOWN(D7,D4+1)</f>
        <v>0.047</v>
      </c>
      <c r="E10" s="22"/>
      <c r="F10" s="22"/>
      <c r="G10" s="5"/>
    </row>
    <row r="11" spans="1:6" ht="15.75">
      <c r="A11" s="9" t="s">
        <v>29</v>
      </c>
      <c r="B11" s="9"/>
      <c r="C11" s="9"/>
      <c r="D11" s="32">
        <f>ROUNDDOWN(D8,D4+1)</f>
        <v>0.005</v>
      </c>
      <c r="E11" s="22"/>
      <c r="F11" s="22"/>
    </row>
    <row r="12" spans="1:13" ht="18" customHeight="1">
      <c r="A12" s="2"/>
      <c r="D12" s="31"/>
      <c r="E12" s="27"/>
      <c r="F12" s="28" t="s">
        <v>32</v>
      </c>
      <c r="H12" s="63" t="s">
        <v>22</v>
      </c>
      <c r="I12" s="64"/>
      <c r="J12" s="65"/>
      <c r="K12" s="63" t="s">
        <v>23</v>
      </c>
      <c r="L12" s="66"/>
      <c r="M12" s="67"/>
    </row>
    <row r="13" spans="1:13" ht="14.25">
      <c r="A13" s="2" t="s">
        <v>30</v>
      </c>
      <c r="D13" s="32">
        <f>IF(D10-D11&gt;0,D10-D11,0)</f>
        <v>0.042</v>
      </c>
      <c r="E13" s="25" t="s">
        <v>13</v>
      </c>
      <c r="F13" s="33">
        <f>ROUNDDOWN(D13+D6,D4)</f>
        <v>0.04</v>
      </c>
      <c r="G13" s="47" t="s">
        <v>2</v>
      </c>
      <c r="H13" s="48" t="str">
        <f>IF(D3&lt;F14,IF(F13&gt;D3,"GW nicht eingehalten!","GW nicht sicher eingehalten!"),"GW sicher eingehalten")</f>
        <v>GW sicher eingehalten</v>
      </c>
      <c r="I13" s="49"/>
      <c r="J13" s="50"/>
      <c r="K13" s="48" t="str">
        <f>IF(D3&lt;F14,"GW nicht eingehalten!","GW sicher eingehalten")</f>
        <v>GW sicher eingehalten</v>
      </c>
      <c r="L13" s="49"/>
      <c r="M13" s="50"/>
    </row>
    <row r="14" spans="1:13" ht="14.25">
      <c r="A14" s="2" t="s">
        <v>31</v>
      </c>
      <c r="D14" s="32">
        <f>D10+D11</f>
        <v>0.052</v>
      </c>
      <c r="E14" s="25" t="s">
        <v>13</v>
      </c>
      <c r="F14" s="33">
        <f>ROUNDDOWN(D14+D6,D4)</f>
        <v>0.05</v>
      </c>
      <c r="G14" s="47"/>
      <c r="H14" s="48" t="str">
        <f>IF(D3&lt;F14,IF(F13&gt;D3,"GW überschritten!","GW (noch) nicht überschritten!"),"GW nicht überschritten")</f>
        <v>GW nicht überschritten</v>
      </c>
      <c r="I14" s="49"/>
      <c r="J14" s="50"/>
      <c r="K14" s="51" t="str">
        <f>IF(D3&lt;F14,"GW überschritten!","GW nicht überschritten")</f>
        <v>GW nicht überschritten</v>
      </c>
      <c r="L14" s="52"/>
      <c r="M14" s="53"/>
    </row>
    <row r="15" spans="8:10" ht="12.75">
      <c r="H15" s="51">
        <f>IF(D3&lt;F14,IF(F13&gt;D3,"","Einzelfallprüfung erforderlich!"),"")</f>
      </c>
      <c r="I15" s="52"/>
      <c r="J15" s="53"/>
    </row>
    <row r="16" ht="17.25" customHeight="1">
      <c r="A16" s="12" t="s">
        <v>20</v>
      </c>
    </row>
    <row r="17" spans="1:2" ht="12.75">
      <c r="A17" s="17"/>
      <c r="B17" t="s">
        <v>8</v>
      </c>
    </row>
    <row r="18" spans="1:13" ht="16.5" customHeight="1">
      <c r="A18" s="16" t="s">
        <v>9</v>
      </c>
      <c r="B18" s="42" t="s">
        <v>36</v>
      </c>
      <c r="I18" s="14"/>
      <c r="K18" s="54" t="s">
        <v>34</v>
      </c>
      <c r="L18" s="54"/>
      <c r="M18" s="54"/>
    </row>
    <row r="19" spans="1:13" ht="16.5" customHeight="1">
      <c r="A19" s="20" t="s">
        <v>26</v>
      </c>
      <c r="B19" s="43" t="s">
        <v>37</v>
      </c>
      <c r="I19" s="13"/>
      <c r="K19" s="54"/>
      <c r="L19" s="54"/>
      <c r="M19" s="54"/>
    </row>
    <row r="20" ht="12.75" customHeight="1"/>
    <row r="21" spans="1:8" ht="12.75">
      <c r="A21" t="s">
        <v>14</v>
      </c>
      <c r="B21" s="7" t="s">
        <v>16</v>
      </c>
      <c r="C21" s="6">
        <v>500</v>
      </c>
      <c r="D21" s="6">
        <v>50</v>
      </c>
      <c r="E21" s="6">
        <v>5</v>
      </c>
      <c r="F21" s="6" t="s">
        <v>17</v>
      </c>
      <c r="G21" s="6" t="s">
        <v>18</v>
      </c>
      <c r="H21" s="6">
        <v>0.005</v>
      </c>
    </row>
    <row r="22" spans="2:8" ht="12.75">
      <c r="B22" s="7" t="s">
        <v>15</v>
      </c>
      <c r="C22" s="6">
        <v>0</v>
      </c>
      <c r="D22" s="6">
        <v>0</v>
      </c>
      <c r="E22" s="6">
        <v>0</v>
      </c>
      <c r="F22" s="6">
        <v>1</v>
      </c>
      <c r="G22" s="6">
        <v>2</v>
      </c>
      <c r="H22" s="6">
        <v>3</v>
      </c>
    </row>
    <row r="23" spans="3:5" ht="12.75">
      <c r="C23" s="8"/>
      <c r="D23" s="8"/>
      <c r="E23" s="8"/>
    </row>
    <row r="27" ht="12.75">
      <c r="D27" s="8"/>
    </row>
  </sheetData>
  <mergeCells count="12">
    <mergeCell ref="K18:M19"/>
    <mergeCell ref="K14:M14"/>
    <mergeCell ref="L1:M1"/>
    <mergeCell ref="L2:M2"/>
    <mergeCell ref="J3:L4"/>
    <mergeCell ref="H12:J12"/>
    <mergeCell ref="K12:M12"/>
    <mergeCell ref="K13:M13"/>
    <mergeCell ref="G13:G14"/>
    <mergeCell ref="H13:J13"/>
    <mergeCell ref="H14:J14"/>
    <mergeCell ref="H15:J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15" zoomScaleNormal="115" workbookViewId="0" topLeftCell="A1">
      <selection activeCell="D3" sqref="D3"/>
    </sheetView>
  </sheetViews>
  <sheetFormatPr defaultColWidth="11.421875" defaultRowHeight="12.75"/>
  <cols>
    <col min="1" max="1" width="10.8515625" style="0" customWidth="1"/>
    <col min="2" max="2" width="10.7109375" style="0" customWidth="1"/>
    <col min="3" max="3" width="9.7109375" style="0" customWidth="1"/>
    <col min="4" max="7" width="8.7109375" style="0" customWidth="1"/>
    <col min="8" max="10" width="9.28125" style="0" customWidth="1"/>
    <col min="11" max="13" width="8.28125" style="0" customWidth="1"/>
    <col min="14" max="14" width="6.140625" style="0" customWidth="1"/>
  </cols>
  <sheetData>
    <row r="1" spans="1:13" ht="15.75">
      <c r="A1" s="1" t="s">
        <v>38</v>
      </c>
      <c r="B1" s="1"/>
      <c r="C1" s="1"/>
      <c r="L1" s="55" t="s">
        <v>10</v>
      </c>
      <c r="M1" s="55"/>
    </row>
    <row r="2" spans="1:13" ht="15.75">
      <c r="A2" s="15"/>
      <c r="B2" s="1"/>
      <c r="C2" s="1"/>
      <c r="L2" s="56">
        <v>40478</v>
      </c>
      <c r="M2" s="56"/>
    </row>
    <row r="3" spans="1:12" s="2" customFormat="1" ht="12.75" customHeight="1">
      <c r="A3" s="2" t="s">
        <v>4</v>
      </c>
      <c r="D3" s="34">
        <v>0.05</v>
      </c>
      <c r="E3" s="18" t="s">
        <v>0</v>
      </c>
      <c r="J3" s="57" t="s">
        <v>11</v>
      </c>
      <c r="K3" s="58"/>
      <c r="L3" s="59"/>
    </row>
    <row r="4" spans="1:12" s="2" customFormat="1" ht="12.75">
      <c r="A4" s="2" t="s">
        <v>7</v>
      </c>
      <c r="D4" s="18">
        <v>2</v>
      </c>
      <c r="E4" s="4" t="s">
        <v>35</v>
      </c>
      <c r="J4" s="60"/>
      <c r="K4" s="61"/>
      <c r="L4" s="62"/>
    </row>
    <row r="5" spans="1:7" s="2" customFormat="1" ht="12.75">
      <c r="A5" s="3" t="s">
        <v>24</v>
      </c>
      <c r="D5" s="24">
        <f>D4+1</f>
        <v>3</v>
      </c>
      <c r="E5" s="24"/>
      <c r="F5" s="23"/>
      <c r="G5" s="23"/>
    </row>
    <row r="6" spans="1:7" s="2" customFormat="1" ht="12.75">
      <c r="A6" s="9" t="s">
        <v>27</v>
      </c>
      <c r="B6" s="9"/>
      <c r="C6" s="9"/>
      <c r="D6" s="36">
        <f>5*POWER(10,-(D4+1))</f>
        <v>0.005</v>
      </c>
      <c r="E6" s="22"/>
      <c r="F6" s="23"/>
      <c r="G6" s="23"/>
    </row>
    <row r="7" spans="1:7" s="2" customFormat="1" ht="14.25">
      <c r="A7" s="2" t="s">
        <v>5</v>
      </c>
      <c r="D7" s="40">
        <v>0.047</v>
      </c>
      <c r="E7" s="22" t="s">
        <v>33</v>
      </c>
      <c r="F7" s="23"/>
      <c r="G7" s="23"/>
    </row>
    <row r="8" spans="1:7" s="2" customFormat="1" ht="14.25">
      <c r="A8" s="2" t="s">
        <v>6</v>
      </c>
      <c r="D8" s="41">
        <v>0.005</v>
      </c>
      <c r="E8" s="25" t="s">
        <v>1</v>
      </c>
      <c r="F8" s="26">
        <f>D8/D3</f>
        <v>0.09999999999999999</v>
      </c>
      <c r="G8" s="29" t="s">
        <v>3</v>
      </c>
    </row>
    <row r="9" spans="4:7" s="2" customFormat="1" ht="15.75">
      <c r="D9" s="19"/>
      <c r="E9" s="23"/>
      <c r="F9" s="26">
        <f>D8/D7</f>
        <v>0.10638297872340426</v>
      </c>
      <c r="G9" s="29" t="s">
        <v>21</v>
      </c>
    </row>
    <row r="10" spans="1:7" s="2" customFormat="1" ht="15.75">
      <c r="A10" s="9" t="s">
        <v>28</v>
      </c>
      <c r="D10" s="37">
        <f>ROUNDDOWN(D7,D4+1)</f>
        <v>0.047</v>
      </c>
      <c r="E10" s="23"/>
      <c r="F10" s="22"/>
      <c r="G10" s="30"/>
    </row>
    <row r="11" spans="1:7" ht="15.75">
      <c r="A11" s="9" t="s">
        <v>29</v>
      </c>
      <c r="D11" s="38">
        <f>ROUNDDOWN(D8,D4+1)</f>
        <v>0.005</v>
      </c>
      <c r="E11" s="27"/>
      <c r="F11" s="22"/>
      <c r="G11" s="27"/>
    </row>
    <row r="12" spans="1:13" ht="16.5" customHeight="1">
      <c r="A12" s="2"/>
      <c r="D12" s="39"/>
      <c r="E12" s="71" t="s">
        <v>19</v>
      </c>
      <c r="F12" s="71"/>
      <c r="G12" s="71"/>
      <c r="H12" s="63" t="s">
        <v>22</v>
      </c>
      <c r="I12" s="64"/>
      <c r="J12" s="65"/>
      <c r="K12" s="63" t="s">
        <v>23</v>
      </c>
      <c r="L12" s="66"/>
      <c r="M12" s="67"/>
    </row>
    <row r="13" spans="1:13" ht="14.25">
      <c r="A13" s="2" t="s">
        <v>30</v>
      </c>
      <c r="D13" s="37">
        <f>IF(D10-D11&gt;0,D10-D11,0)</f>
        <v>0.042</v>
      </c>
      <c r="E13" s="25" t="s">
        <v>13</v>
      </c>
      <c r="F13" s="35">
        <f>ROUNDDOWN(D13+D6,D4)</f>
        <v>0.04</v>
      </c>
      <c r="G13" s="70" t="s">
        <v>2</v>
      </c>
      <c r="H13" s="48" t="str">
        <f>IF(D3&lt;F14,IF(F13&gt;D3,"GW nicht eingehalten!","GW nicht sicher eingehalten!"),"GW sicher eingehalten")</f>
        <v>GW sicher eingehalten</v>
      </c>
      <c r="I13" s="49"/>
      <c r="J13" s="50"/>
      <c r="K13" s="48" t="str">
        <f>IF(D3&lt;F14,"GW nicht eingehalten!","GW sicher eingehalten")</f>
        <v>GW sicher eingehalten</v>
      </c>
      <c r="L13" s="49"/>
      <c r="M13" s="50"/>
    </row>
    <row r="14" spans="1:13" ht="14.25">
      <c r="A14" s="2" t="s">
        <v>31</v>
      </c>
      <c r="D14" s="37">
        <f>D10+D11</f>
        <v>0.052</v>
      </c>
      <c r="E14" s="25" t="s">
        <v>13</v>
      </c>
      <c r="F14" s="35">
        <f>ROUNDDOWN(D14+D6,D4)</f>
        <v>0.05</v>
      </c>
      <c r="G14" s="70"/>
      <c r="H14" s="48" t="str">
        <f>IF(D3&lt;F14,IF(F13&gt;D3,"GW überschritten!","GW (noch) nicht überschritten!"),"GW nicht überschritten")</f>
        <v>GW nicht überschritten</v>
      </c>
      <c r="I14" s="49"/>
      <c r="J14" s="50"/>
      <c r="K14" s="51" t="str">
        <f>IF(D3&lt;F14,"GW überschritten!","GW nicht überschritten")</f>
        <v>GW nicht überschritten</v>
      </c>
      <c r="L14" s="52"/>
      <c r="M14" s="53"/>
    </row>
    <row r="15" spans="8:10" ht="12.75">
      <c r="H15" s="51">
        <f>IF(D3&lt;F14,IF(F13&gt;D3,"","Einzelfallprüfung erforderlich!"),"")</f>
      </c>
      <c r="I15" s="52"/>
      <c r="J15" s="53"/>
    </row>
    <row r="16" ht="17.25" customHeight="1">
      <c r="A16" s="12" t="s">
        <v>20</v>
      </c>
    </row>
    <row r="17" spans="1:2" ht="12.75">
      <c r="A17" s="17"/>
      <c r="B17" t="s">
        <v>8</v>
      </c>
    </row>
    <row r="18" spans="1:13" ht="16.5" customHeight="1">
      <c r="A18" s="16" t="s">
        <v>9</v>
      </c>
      <c r="B18" s="42" t="s">
        <v>36</v>
      </c>
      <c r="I18" s="14"/>
      <c r="K18" s="54" t="s">
        <v>34</v>
      </c>
      <c r="L18" s="54"/>
      <c r="M18" s="54"/>
    </row>
    <row r="19" spans="1:13" ht="16.5" customHeight="1">
      <c r="A19" s="20" t="s">
        <v>26</v>
      </c>
      <c r="B19" s="43" t="s">
        <v>37</v>
      </c>
      <c r="I19" s="13"/>
      <c r="K19" s="54"/>
      <c r="L19" s="54"/>
      <c r="M19" s="54"/>
    </row>
    <row r="20" ht="12.75" customHeight="1"/>
    <row r="21" spans="1:8" ht="12.75">
      <c r="A21" t="s">
        <v>14</v>
      </c>
      <c r="B21" s="68" t="s">
        <v>16</v>
      </c>
      <c r="C21" s="6">
        <v>500</v>
      </c>
      <c r="D21" s="6">
        <v>50</v>
      </c>
      <c r="E21" s="6">
        <v>5</v>
      </c>
      <c r="F21" s="6" t="s">
        <v>17</v>
      </c>
      <c r="G21" s="6" t="s">
        <v>18</v>
      </c>
      <c r="H21" s="6">
        <v>0.005</v>
      </c>
    </row>
    <row r="22" spans="2:8" ht="12.75">
      <c r="B22" s="69"/>
      <c r="C22" s="21">
        <v>500</v>
      </c>
      <c r="D22" s="21">
        <v>50</v>
      </c>
      <c r="E22" s="21">
        <v>5</v>
      </c>
      <c r="F22" s="21">
        <v>0.5</v>
      </c>
      <c r="G22" s="21">
        <v>0.05</v>
      </c>
      <c r="H22" s="21">
        <v>0.005</v>
      </c>
    </row>
    <row r="23" spans="2:8" ht="12.75">
      <c r="B23" s="11" t="s">
        <v>15</v>
      </c>
      <c r="C23" s="6">
        <v>0</v>
      </c>
      <c r="D23" s="6">
        <v>0</v>
      </c>
      <c r="E23" s="6">
        <v>0</v>
      </c>
      <c r="F23" s="6">
        <v>1</v>
      </c>
      <c r="G23" s="6">
        <v>2</v>
      </c>
      <c r="H23" s="6">
        <v>3</v>
      </c>
    </row>
  </sheetData>
  <mergeCells count="14">
    <mergeCell ref="E12:G12"/>
    <mergeCell ref="L1:M1"/>
    <mergeCell ref="L2:M2"/>
    <mergeCell ref="J3:L4"/>
    <mergeCell ref="K12:M12"/>
    <mergeCell ref="H12:J12"/>
    <mergeCell ref="B21:B22"/>
    <mergeCell ref="H15:J15"/>
    <mergeCell ref="K13:M13"/>
    <mergeCell ref="K14:M14"/>
    <mergeCell ref="G13:G14"/>
    <mergeCell ref="H13:J13"/>
    <mergeCell ref="H14:J14"/>
    <mergeCell ref="K18:M1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 NLL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Poppitz</dc:creator>
  <cp:keywords/>
  <dc:description/>
  <cp:lastModifiedBy>Poppitz</cp:lastModifiedBy>
  <dcterms:created xsi:type="dcterms:W3CDTF">2010-10-25T12:29:09Z</dcterms:created>
  <dcterms:modified xsi:type="dcterms:W3CDTF">2011-01-19T11:53:34Z</dcterms:modified>
  <cp:category/>
  <cp:version/>
  <cp:contentType/>
  <cp:contentStatus/>
</cp:coreProperties>
</file>